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kas\Documents\Osobni\Investice-finance\Dluhopisy\"/>
    </mc:Choice>
  </mc:AlternateContent>
  <xr:revisionPtr revIDLastSave="0" documentId="13_ncr:1_{57BB5410-7813-40A2-9E5A-C8853CD7870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 s="1"/>
  <c r="C11" i="1"/>
  <c r="C12" i="1" s="1"/>
  <c r="C5" i="1" l="1"/>
</calcChain>
</file>

<file path=xl/sharedStrings.xml><?xml version="1.0" encoding="utf-8"?>
<sst xmlns="http://schemas.openxmlformats.org/spreadsheetml/2006/main" count="24" uniqueCount="15">
  <si>
    <t>Kupón</t>
  </si>
  <si>
    <t>Emise</t>
  </si>
  <si>
    <t>Splatnost</t>
  </si>
  <si>
    <t>Frekvence</t>
  </si>
  <si>
    <t>Nákup</t>
  </si>
  <si>
    <t>% ze 100</t>
  </si>
  <si>
    <t>Cena</t>
  </si>
  <si>
    <t>kupónů za rok</t>
  </si>
  <si>
    <t>Výnos korporátních a US státních dluhopisů</t>
  </si>
  <si>
    <t>Daň</t>
  </si>
  <si>
    <t>Výnos CZ státních dluhopisů</t>
  </si>
  <si>
    <t>EU státní dluhopisy osvobozeny od daně od data emise 1. 1. 2022</t>
  </si>
  <si>
    <t>CZ státní dluhopisy osvobozeny od daně od data emise 1. 1. 2021</t>
  </si>
  <si>
    <t>YTM hrubý</t>
  </si>
  <si>
    <t>YTM čistý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</si>
</sst>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2" fillId="2" borderId="1" xfId="2" applyBorder="1"/>
    <xf numFmtId="10" fontId="2" fillId="2" borderId="1" xfId="2" applyNumberFormat="1" applyBorder="1"/>
    <xf numFmtId="14" fontId="2" fillId="2" borderId="1" xfId="2" applyNumberFormat="1" applyBorder="1"/>
    <xf numFmtId="0" fontId="2" fillId="3" borderId="1" xfId="3" applyBorder="1"/>
    <xf numFmtId="10" fontId="2" fillId="3" borderId="1" xfId="3" applyNumberFormat="1" applyBorder="1"/>
    <xf numFmtId="0" fontId="4" fillId="0" borderId="0" xfId="0" applyFont="1"/>
    <xf numFmtId="9" fontId="2" fillId="2" borderId="1" xfId="1" applyFont="1" applyFill="1" applyBorder="1"/>
    <xf numFmtId="0" fontId="5" fillId="0" borderId="0" xfId="0" applyFont="1"/>
    <xf numFmtId="0" fontId="1" fillId="3" borderId="1" xfId="3" applyFont="1" applyBorder="1"/>
  </cellXfs>
  <cellStyles count="4">
    <cellStyle name="20 % – Zvýraznění 1" xfId="2" builtinId="30"/>
    <cellStyle name="40 % – Zvýraznění 1" xfId="3" builtinId="31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F19" sqref="F19"/>
    </sheetView>
  </sheetViews>
  <sheetFormatPr defaultRowHeight="15" x14ac:dyDescent="0.25"/>
  <cols>
    <col min="2" max="2" width="10.85546875" customWidth="1"/>
    <col min="3" max="3" width="12.42578125" customWidth="1"/>
    <col min="7" max="7" width="11.28515625" customWidth="1"/>
    <col min="8" max="8" width="10.140625" bestFit="1" customWidth="1"/>
  </cols>
  <sheetData>
    <row r="2" spans="2:9" x14ac:dyDescent="0.25">
      <c r="B2" s="6" t="s">
        <v>10</v>
      </c>
      <c r="G2" s="6" t="s">
        <v>8</v>
      </c>
    </row>
    <row r="3" spans="2:9" x14ac:dyDescent="0.25">
      <c r="B3" s="6"/>
    </row>
    <row r="4" spans="2:9" x14ac:dyDescent="0.25">
      <c r="B4" s="4" t="s">
        <v>6</v>
      </c>
      <c r="C4" s="1">
        <v>76.076999999999998</v>
      </c>
      <c r="D4" t="s">
        <v>5</v>
      </c>
      <c r="G4" s="4" t="s">
        <v>6</v>
      </c>
      <c r="H4" s="1">
        <v>100</v>
      </c>
      <c r="I4" t="s">
        <v>5</v>
      </c>
    </row>
    <row r="5" spans="2:9" x14ac:dyDescent="0.25">
      <c r="B5" s="4" t="s">
        <v>0</v>
      </c>
      <c r="C5" s="2">
        <f>1.95/100</f>
        <v>1.95E-2</v>
      </c>
      <c r="G5" s="4" t="s">
        <v>0</v>
      </c>
      <c r="H5" s="2">
        <v>7.2999999999999995E-2</v>
      </c>
    </row>
    <row r="6" spans="2:9" x14ac:dyDescent="0.25">
      <c r="B6" s="4" t="s">
        <v>1</v>
      </c>
      <c r="C6" s="3">
        <v>44435</v>
      </c>
      <c r="G6" s="4" t="s">
        <v>4</v>
      </c>
      <c r="H6" s="3">
        <v>45953</v>
      </c>
    </row>
    <row r="7" spans="2:9" x14ac:dyDescent="0.25">
      <c r="B7" s="4" t="s">
        <v>4</v>
      </c>
      <c r="C7" s="3">
        <v>45936</v>
      </c>
      <c r="G7" s="4" t="s">
        <v>2</v>
      </c>
      <c r="H7" s="3">
        <v>47779</v>
      </c>
    </row>
    <row r="8" spans="2:9" x14ac:dyDescent="0.25">
      <c r="B8" s="4" t="s">
        <v>2</v>
      </c>
      <c r="C8" s="3">
        <v>50251</v>
      </c>
      <c r="G8" s="4" t="s">
        <v>3</v>
      </c>
      <c r="H8" s="1">
        <v>1</v>
      </c>
      <c r="I8" t="s">
        <v>7</v>
      </c>
    </row>
    <row r="9" spans="2:9" x14ac:dyDescent="0.25">
      <c r="B9" s="4" t="s">
        <v>3</v>
      </c>
      <c r="C9" s="1">
        <v>1</v>
      </c>
      <c r="D9" t="s">
        <v>7</v>
      </c>
      <c r="G9" s="4" t="s">
        <v>9</v>
      </c>
      <c r="H9" s="7">
        <v>0.15</v>
      </c>
    </row>
    <row r="11" spans="2:9" x14ac:dyDescent="0.25">
      <c r="B11" s="9" t="s">
        <v>14</v>
      </c>
      <c r="C11" s="5">
        <f>YIELD(C7,C8,C5,C4,100,C9)*IF(C6&gt;DATE(2021,1,1),1,0.85)</f>
        <v>4.6220468385289246E-2</v>
      </c>
      <c r="G11" s="4" t="s">
        <v>14</v>
      </c>
      <c r="H11" s="5">
        <f>YIELD(H6,H7,H5,H4,100,H8)*(1-H9)</f>
        <v>6.2049999999999994E-2</v>
      </c>
    </row>
    <row r="12" spans="2:9" x14ac:dyDescent="0.25">
      <c r="B12" s="4" t="s">
        <v>13</v>
      </c>
      <c r="C12" s="5">
        <f>C11/0.85</f>
        <v>5.4377021629752054E-2</v>
      </c>
      <c r="G12" s="4" t="s">
        <v>13</v>
      </c>
      <c r="H12" s="5">
        <f>H11/0.85</f>
        <v>7.2999999999999995E-2</v>
      </c>
    </row>
    <row r="14" spans="2:9" x14ac:dyDescent="0.25">
      <c r="B14" s="8" t="s">
        <v>11</v>
      </c>
    </row>
    <row r="15" spans="2:9" x14ac:dyDescent="0.25">
      <c r="B15" s="8" t="s">
        <v>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Lukáš Nádvorník</cp:lastModifiedBy>
  <dcterms:created xsi:type="dcterms:W3CDTF">2015-06-05T18:19:34Z</dcterms:created>
  <dcterms:modified xsi:type="dcterms:W3CDTF">2025-10-06T08:38:23Z</dcterms:modified>
</cp:coreProperties>
</file>